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1340" windowHeight="6795" activeTab="0"/>
  </bookViews>
  <sheets>
    <sheet name="Income Statement" sheetId="1" r:id="rId1"/>
    <sheet name="Bal Sheet" sheetId="2" r:id="rId2"/>
    <sheet name="Cashflow" sheetId="3" r:id="rId3"/>
    <sheet name="Equity" sheetId="4" r:id="rId4"/>
  </sheets>
  <definedNames>
    <definedName name="_xlnm.Print_Area" localSheetId="1">'Bal Sheet'!$A$1:$K$59</definedName>
    <definedName name="_xlnm.Print_Area" localSheetId="2">'Cashflow'!$A$1:$P$61</definedName>
    <definedName name="_xlnm.Print_Area" localSheetId="3">'Equity'!$A$1:$N$54</definedName>
    <definedName name="_xlnm.Print_Area" localSheetId="0">'Income Statement'!$A$1:$K$50</definedName>
  </definedNames>
  <calcPr fullCalcOnLoad="1"/>
</workbook>
</file>

<file path=xl/sharedStrings.xml><?xml version="1.0" encoding="utf-8"?>
<sst xmlns="http://schemas.openxmlformats.org/spreadsheetml/2006/main" count="150" uniqueCount="118">
  <si>
    <t>Taxation</t>
  </si>
  <si>
    <t>Cash and cash equivalents</t>
  </si>
  <si>
    <t>Inventories</t>
  </si>
  <si>
    <t>Property, plant and equipment</t>
  </si>
  <si>
    <t>Profit before taxation</t>
  </si>
  <si>
    <t>Tax expense</t>
  </si>
  <si>
    <t>RM'000</t>
  </si>
  <si>
    <t>Exchange</t>
  </si>
  <si>
    <t>Difference</t>
  </si>
  <si>
    <t>Deferred tax assets</t>
  </si>
  <si>
    <t>Income tax paid</t>
  </si>
  <si>
    <t>Share capital</t>
  </si>
  <si>
    <t>Interest received</t>
  </si>
  <si>
    <t>AMWAY (MALAYSIA) HOLDINGS BERHAD</t>
  </si>
  <si>
    <t>(Company no. : 340354 U)</t>
  </si>
  <si>
    <t>As at end of</t>
  </si>
  <si>
    <t>preceding financial</t>
  </si>
  <si>
    <t>(Audited)</t>
  </si>
  <si>
    <t>Reserves</t>
  </si>
  <si>
    <t>Current</t>
  </si>
  <si>
    <t>year</t>
  </si>
  <si>
    <t>Revenue - Sales of goods</t>
  </si>
  <si>
    <t>Cost of goods sold</t>
  </si>
  <si>
    <t>Gross profit</t>
  </si>
  <si>
    <t>Distribution costs</t>
  </si>
  <si>
    <t>Selling and administration expenses</t>
  </si>
  <si>
    <t>Other operating income</t>
  </si>
  <si>
    <t>Other operating expenses</t>
  </si>
  <si>
    <t>Operating profit</t>
  </si>
  <si>
    <t>Interest income</t>
  </si>
  <si>
    <t>-</t>
  </si>
  <si>
    <t>Deferred taxation</t>
  </si>
  <si>
    <t>Earnings per ordinary share (sen)</t>
  </si>
  <si>
    <t>Cash flows from operating activities</t>
  </si>
  <si>
    <t>Adjustments for:</t>
  </si>
  <si>
    <t>Property, plant and equipment written off</t>
  </si>
  <si>
    <t>Cash generated from operations</t>
  </si>
  <si>
    <t>Cash flows from investing activities</t>
  </si>
  <si>
    <t>Cash flows from financing activities</t>
  </si>
  <si>
    <t>Dividend paid to shareholders of the Company</t>
  </si>
  <si>
    <t>Net cash used from financing activities</t>
  </si>
  <si>
    <t>Share</t>
  </si>
  <si>
    <t>Capital</t>
  </si>
  <si>
    <t>Unappropriated</t>
  </si>
  <si>
    <t>Total</t>
  </si>
  <si>
    <t>Premium</t>
  </si>
  <si>
    <t>Redemption</t>
  </si>
  <si>
    <t>Profits</t>
  </si>
  <si>
    <t>Reserve</t>
  </si>
  <si>
    <t>Account</t>
  </si>
  <si>
    <t>Net profit for the period</t>
  </si>
  <si>
    <t>current period</t>
  </si>
  <si>
    <t>CONDENSED CONSOLIDATED STATEMENTS OF CHANGES IN EQUITY</t>
  </si>
  <si>
    <t>CONDENSED CONSOLIDATED CASH FLOW STATEMENTS</t>
  </si>
  <si>
    <t>CONDENSED CONSOLIDATED BALANCE SHEETS</t>
  </si>
  <si>
    <t>CONDENSED CONSOLIDATED INCOME STATEMENTS</t>
  </si>
  <si>
    <t>(Unaudited)</t>
  </si>
  <si>
    <t>31 December 2004</t>
  </si>
  <si>
    <t>Individual Quarter</t>
  </si>
  <si>
    <t>quarter</t>
  </si>
  <si>
    <t>Cumulative Quarter</t>
  </si>
  <si>
    <t>to date</t>
  </si>
  <si>
    <t>Net Assets per share (RM)</t>
  </si>
  <si>
    <t>Assets</t>
  </si>
  <si>
    <t>Prepaid lease payment</t>
  </si>
  <si>
    <t>Total non-current assets</t>
  </si>
  <si>
    <t>Prepaid lease payments</t>
  </si>
  <si>
    <t>Receivables, deposits and prepayments</t>
  </si>
  <si>
    <t>Total current assets</t>
  </si>
  <si>
    <t>Total assets</t>
  </si>
  <si>
    <t>Equity</t>
  </si>
  <si>
    <t>Retained earnings</t>
  </si>
  <si>
    <t>shareholders of the Company</t>
  </si>
  <si>
    <t xml:space="preserve">Total equity attributable to </t>
  </si>
  <si>
    <t>Liabilities</t>
  </si>
  <si>
    <t>Payables and accruals</t>
  </si>
  <si>
    <t>Total equity and liabilities attributable</t>
  </si>
  <si>
    <t>to the shareholders of the Company</t>
  </si>
  <si>
    <t>&lt;-------------------   Non-distributable   ------------------&gt;</t>
  </si>
  <si>
    <t>Distributable</t>
  </si>
  <si>
    <t>&lt;------------------------  Attributable to shareholders of the Company  ----------------------- &gt;</t>
  </si>
  <si>
    <t>Foreign exchange</t>
  </si>
  <si>
    <t>Total recognised income and</t>
  </si>
  <si>
    <t>Dividends to shareholders</t>
  </si>
  <si>
    <t>31 December 2006</t>
  </si>
  <si>
    <t>Depreciation of property, plant and equipment</t>
  </si>
  <si>
    <t>Unrealised foreign exchange loss</t>
  </si>
  <si>
    <t>Operating profit before changes in working capital</t>
  </si>
  <si>
    <t>Change in receivables, deposits and prepayments</t>
  </si>
  <si>
    <t>Change in inventories</t>
  </si>
  <si>
    <t>Acquisition of property, plant and equipment</t>
  </si>
  <si>
    <t>Payments made on behalf (of)/by related companies</t>
  </si>
  <si>
    <t>period</t>
  </si>
  <si>
    <t>Profit for the period</t>
  </si>
  <si>
    <t>Amortisation of prepaid lease payments</t>
  </si>
  <si>
    <t>Change in payables and accruals</t>
  </si>
  <si>
    <t>Net cash generated from operating activities</t>
  </si>
  <si>
    <t>Net cash generated from investing activities</t>
  </si>
  <si>
    <t>Net increase in cash and cash equivalents</t>
  </si>
  <si>
    <t>Effect of exchange rate fluctuations of cash held</t>
  </si>
  <si>
    <t>Intangible assets</t>
  </si>
  <si>
    <t>At 1 January 2007</t>
  </si>
  <si>
    <t>At 1 September 2005</t>
  </si>
  <si>
    <t>At 31 December 2006</t>
  </si>
  <si>
    <t>period ended</t>
  </si>
  <si>
    <t>Cash and cash equivalents at 1 January</t>
  </si>
  <si>
    <t>as at 30 June 2007</t>
  </si>
  <si>
    <t>30 June 2007</t>
  </si>
  <si>
    <t>For quarter ended 30 June 2007</t>
  </si>
  <si>
    <t>1 Jan - 30 Jun 07</t>
  </si>
  <si>
    <t>For the 6 months period ended 30 June 2007</t>
  </si>
  <si>
    <t>For 6 months ended</t>
  </si>
  <si>
    <t>Cash and cash equivalents at 30 June 2007</t>
  </si>
  <si>
    <t>1 Apr - 30 Jun 07</t>
  </si>
  <si>
    <t>At 30 June 2007</t>
  </si>
  <si>
    <t xml:space="preserve">   translation differences</t>
  </si>
  <si>
    <t xml:space="preserve">   expense for the period</t>
  </si>
  <si>
    <t>Current period</t>
  </si>
</sst>
</file>

<file path=xl/styles.xml><?xml version="1.0" encoding="utf-8"?>
<styleSheet xmlns="http://schemas.openxmlformats.org/spreadsheetml/2006/main">
  <numFmts count="19">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_);_(* \(#,##0\);_(* &quot;-&quot;??_);_(@_)"/>
    <numFmt numFmtId="171" formatCode="_(* #,##0.0_);_(* \(#,##0.0\);_(* &quot;-&quot;?_);_(@_)"/>
    <numFmt numFmtId="172" formatCode="0_);\(0\)"/>
    <numFmt numFmtId="173" formatCode="0.0%"/>
    <numFmt numFmtId="174" formatCode="_(* #,##0.000_);_(* \(#,##0.000\);_(* &quot;-&quot;???_);_(@_)"/>
  </numFmts>
  <fonts count="5">
    <font>
      <sz val="10"/>
      <name val="Arial"/>
      <family val="0"/>
    </font>
    <font>
      <b/>
      <sz val="10"/>
      <name val="Arial"/>
      <family val="2"/>
    </font>
    <font>
      <b/>
      <i/>
      <sz val="10"/>
      <name val="Arial"/>
      <family val="2"/>
    </font>
    <font>
      <b/>
      <i/>
      <sz val="9"/>
      <name val="Arial"/>
      <family val="2"/>
    </font>
    <font>
      <sz val="8"/>
      <name val="Arial"/>
      <family val="0"/>
    </font>
  </fonts>
  <fills count="2">
    <fill>
      <patternFill/>
    </fill>
    <fill>
      <patternFill patternType="gray125"/>
    </fill>
  </fills>
  <borders count="17">
    <border>
      <left/>
      <right/>
      <top/>
      <bottom/>
      <diagonal/>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tted"/>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color indexed="63"/>
      </left>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quotePrefix="1">
      <alignment horizontal="center"/>
    </xf>
    <xf numFmtId="43" fontId="0" fillId="0" borderId="0" xfId="0" applyNumberFormat="1" applyAlignment="1">
      <alignment/>
    </xf>
    <xf numFmtId="170" fontId="0" fillId="0" borderId="0" xfId="0" applyNumberFormat="1" applyAlignment="1">
      <alignment/>
    </xf>
    <xf numFmtId="170" fontId="0" fillId="0" borderId="0" xfId="15" applyNumberFormat="1" applyAlignment="1">
      <alignment/>
    </xf>
    <xf numFmtId="170" fontId="0" fillId="0" borderId="1" xfId="15" applyNumberFormat="1" applyBorder="1" applyAlignment="1">
      <alignment/>
    </xf>
    <xf numFmtId="170" fontId="0" fillId="0" borderId="0" xfId="15" applyNumberFormat="1" applyBorder="1" applyAlignment="1">
      <alignment/>
    </xf>
    <xf numFmtId="170" fontId="1" fillId="0" borderId="0" xfId="15" applyNumberFormat="1" applyFont="1" applyAlignment="1" quotePrefix="1">
      <alignment horizontal="center"/>
    </xf>
    <xf numFmtId="170" fontId="2" fillId="0" borderId="0" xfId="15" applyNumberFormat="1" applyFont="1" applyAlignment="1" quotePrefix="1">
      <alignment horizontal="center"/>
    </xf>
    <xf numFmtId="170" fontId="2" fillId="0" borderId="0" xfId="15" applyNumberFormat="1" applyFont="1" applyAlignment="1">
      <alignment horizontal="center"/>
    </xf>
    <xf numFmtId="170" fontId="1" fillId="0" borderId="0" xfId="15" applyNumberFormat="1" applyFont="1" applyAlignment="1">
      <alignment horizontal="center"/>
    </xf>
    <xf numFmtId="170" fontId="0" fillId="0" borderId="0" xfId="15" applyNumberFormat="1" applyAlignment="1">
      <alignment horizontal="center"/>
    </xf>
    <xf numFmtId="170" fontId="0" fillId="0" borderId="0" xfId="15" applyNumberFormat="1" applyFont="1" applyAlignment="1">
      <alignment horizontal="center"/>
    </xf>
    <xf numFmtId="170" fontId="0" fillId="0" borderId="0" xfId="15" applyNumberFormat="1" applyFont="1" applyAlignment="1">
      <alignment horizontal="center"/>
    </xf>
    <xf numFmtId="170" fontId="3" fillId="0" borderId="0" xfId="15" applyNumberFormat="1" applyFont="1" applyAlignment="1" quotePrefix="1">
      <alignment horizontal="center"/>
    </xf>
    <xf numFmtId="170" fontId="0" fillId="0" borderId="0" xfId="15" applyNumberFormat="1" applyFont="1" applyAlignment="1">
      <alignment/>
    </xf>
    <xf numFmtId="0" fontId="0" fillId="0" borderId="0" xfId="0" applyFont="1" applyAlignment="1">
      <alignment/>
    </xf>
    <xf numFmtId="170" fontId="0" fillId="0" borderId="2" xfId="15" applyNumberFormat="1" applyBorder="1" applyAlignment="1">
      <alignment/>
    </xf>
    <xf numFmtId="43" fontId="0" fillId="0" borderId="3" xfId="15" applyNumberFormat="1" applyBorder="1" applyAlignment="1">
      <alignment/>
    </xf>
    <xf numFmtId="43" fontId="0" fillId="0" borderId="0" xfId="15" applyNumberFormat="1" applyAlignment="1">
      <alignment/>
    </xf>
    <xf numFmtId="170" fontId="1" fillId="0" borderId="2" xfId="15" applyNumberFormat="1" applyFont="1" applyBorder="1" applyAlignment="1">
      <alignment/>
    </xf>
    <xf numFmtId="170" fontId="0" fillId="0" borderId="4" xfId="15" applyNumberFormat="1" applyBorder="1" applyAlignment="1">
      <alignment/>
    </xf>
    <xf numFmtId="170" fontId="0" fillId="0" borderId="5" xfId="15" applyNumberFormat="1" applyBorder="1" applyAlignment="1">
      <alignment/>
    </xf>
    <xf numFmtId="170" fontId="0" fillId="0" borderId="6" xfId="15" applyNumberFormat="1" applyBorder="1" applyAlignment="1">
      <alignment/>
    </xf>
    <xf numFmtId="170" fontId="0" fillId="0" borderId="0" xfId="15" applyNumberFormat="1" applyFont="1" applyAlignment="1">
      <alignment horizontal="right"/>
    </xf>
    <xf numFmtId="170" fontId="0" fillId="0" borderId="0" xfId="15" applyNumberFormat="1" applyFont="1" applyAlignment="1">
      <alignment horizontal="right"/>
    </xf>
    <xf numFmtId="0" fontId="1" fillId="0" borderId="0" xfId="0" applyFont="1" applyAlignment="1">
      <alignment horizontal="right"/>
    </xf>
    <xf numFmtId="0" fontId="0" fillId="0" borderId="0" xfId="0" applyFont="1" applyAlignment="1">
      <alignment horizontal="right"/>
    </xf>
    <xf numFmtId="170" fontId="0" fillId="0" borderId="0" xfId="15" applyNumberFormat="1" applyFont="1" applyAlignment="1" quotePrefix="1">
      <alignment horizontal="right"/>
    </xf>
    <xf numFmtId="0" fontId="1" fillId="0" borderId="0" xfId="0" applyFont="1" applyAlignment="1">
      <alignment horizontal="left"/>
    </xf>
    <xf numFmtId="170" fontId="0" fillId="0" borderId="2" xfId="15" applyNumberFormat="1" applyFont="1" applyBorder="1" applyAlignment="1">
      <alignment horizontal="right"/>
    </xf>
    <xf numFmtId="170" fontId="0" fillId="0" borderId="7" xfId="15" applyNumberFormat="1" applyFont="1" applyBorder="1" applyAlignment="1">
      <alignment horizontal="right"/>
    </xf>
    <xf numFmtId="170" fontId="0" fillId="0" borderId="2" xfId="15" applyNumberFormat="1" applyFont="1" applyBorder="1" applyAlignment="1" quotePrefix="1">
      <alignment horizontal="right"/>
    </xf>
    <xf numFmtId="170" fontId="0" fillId="0" borderId="8" xfId="15" applyNumberFormat="1" applyFont="1" applyBorder="1" applyAlignment="1">
      <alignment horizontal="right"/>
    </xf>
    <xf numFmtId="170" fontId="0" fillId="0" borderId="9" xfId="15" applyNumberFormat="1" applyFont="1" applyBorder="1" applyAlignment="1">
      <alignment horizontal="right"/>
    </xf>
    <xf numFmtId="170" fontId="0" fillId="0" borderId="0" xfId="15" applyNumberFormat="1" applyFont="1" applyBorder="1" applyAlignment="1">
      <alignment horizontal="right"/>
    </xf>
    <xf numFmtId="170" fontId="0" fillId="0" borderId="0" xfId="15" applyNumberFormat="1" applyFont="1" applyBorder="1" applyAlignment="1" quotePrefix="1">
      <alignment horizontal="right"/>
    </xf>
    <xf numFmtId="170" fontId="0" fillId="0" borderId="10" xfId="15" applyNumberFormat="1" applyFont="1" applyBorder="1" applyAlignment="1">
      <alignment horizontal="right"/>
    </xf>
    <xf numFmtId="170" fontId="0" fillId="0" borderId="11" xfId="15" applyNumberFormat="1" applyFont="1" applyBorder="1" applyAlignment="1">
      <alignment horizontal="right"/>
    </xf>
    <xf numFmtId="170" fontId="0" fillId="0" borderId="12" xfId="15" applyNumberFormat="1" applyFont="1" applyBorder="1" applyAlignment="1">
      <alignment horizontal="right"/>
    </xf>
    <xf numFmtId="170" fontId="0" fillId="0" borderId="12" xfId="15" applyNumberFormat="1" applyFont="1" applyBorder="1" applyAlignment="1" quotePrefix="1">
      <alignment horizontal="right"/>
    </xf>
    <xf numFmtId="170" fontId="0" fillId="0" borderId="13" xfId="15" applyNumberFormat="1" applyFont="1" applyBorder="1" applyAlignment="1">
      <alignment horizontal="right"/>
    </xf>
    <xf numFmtId="170" fontId="0" fillId="0" borderId="0" xfId="0" applyNumberFormat="1" applyFont="1" applyAlignment="1">
      <alignment horizontal="right"/>
    </xf>
    <xf numFmtId="170" fontId="0" fillId="0" borderId="1" xfId="0" applyNumberFormat="1" applyFont="1" applyBorder="1" applyAlignment="1">
      <alignment horizontal="right"/>
    </xf>
    <xf numFmtId="170" fontId="0" fillId="0" borderId="0" xfId="0" applyNumberFormat="1" applyFont="1" applyAlignment="1">
      <alignment horizontal="center"/>
    </xf>
    <xf numFmtId="170" fontId="3" fillId="0" borderId="0" xfId="15" applyNumberFormat="1" applyFont="1" applyAlignment="1">
      <alignment horizontal="center"/>
    </xf>
    <xf numFmtId="170" fontId="0" fillId="0" borderId="14" xfId="15" applyNumberFormat="1" applyBorder="1" applyAlignment="1">
      <alignment/>
    </xf>
    <xf numFmtId="170" fontId="1" fillId="0" borderId="0" xfId="0" applyNumberFormat="1" applyFont="1" applyAlignment="1">
      <alignment horizontal="center"/>
    </xf>
    <xf numFmtId="170" fontId="0" fillId="0" borderId="6" xfId="15" applyNumberFormat="1" applyFont="1" applyBorder="1" applyAlignment="1">
      <alignment/>
    </xf>
    <xf numFmtId="170" fontId="0" fillId="0" borderId="15" xfId="15" applyNumberFormat="1" applyBorder="1" applyAlignment="1">
      <alignment/>
    </xf>
    <xf numFmtId="170" fontId="0" fillId="0" borderId="16" xfId="15" applyNumberFormat="1" applyBorder="1" applyAlignment="1">
      <alignment/>
    </xf>
    <xf numFmtId="170" fontId="0" fillId="0" borderId="3" xfId="15" applyNumberFormat="1" applyBorder="1" applyAlignment="1">
      <alignment/>
    </xf>
    <xf numFmtId="170" fontId="1" fillId="0" borderId="0" xfId="15" applyNumberFormat="1" applyFont="1" applyBorder="1" applyAlignment="1">
      <alignment/>
    </xf>
    <xf numFmtId="170" fontId="1" fillId="0" borderId="0" xfId="15" applyNumberFormat="1" applyFont="1" applyAlignment="1" quotePrefix="1">
      <alignment horizontal="center"/>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37</xdr:row>
      <xdr:rowOff>66675</xdr:rowOff>
    </xdr:from>
    <xdr:to>
      <xdr:col>10</xdr:col>
      <xdr:colOff>228600</xdr:colOff>
      <xdr:row>49</xdr:row>
      <xdr:rowOff>47625</xdr:rowOff>
    </xdr:to>
    <xdr:sp>
      <xdr:nvSpPr>
        <xdr:cNvPr id="1" name="TextBox 1"/>
        <xdr:cNvSpPr txBox="1">
          <a:spLocks noChangeArrowheads="1"/>
        </xdr:cNvSpPr>
      </xdr:nvSpPr>
      <xdr:spPr>
        <a:xfrm>
          <a:off x="238125" y="6086475"/>
          <a:ext cx="4714875" cy="18764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Income Statements should be read in conjunction with the Annual Audited Financial Statements for the period ended 31 December 2006.) 
This is a six-month period covering the results of the Group for the period 1 January 2007 to 30 June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second quarter report and the third quarter report of the last financial period are attached for information purposes.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48</xdr:row>
      <xdr:rowOff>38100</xdr:rowOff>
    </xdr:from>
    <xdr:to>
      <xdr:col>10</xdr:col>
      <xdr:colOff>295275</xdr:colOff>
      <xdr:row>59</xdr:row>
      <xdr:rowOff>28575</xdr:rowOff>
    </xdr:to>
    <xdr:sp>
      <xdr:nvSpPr>
        <xdr:cNvPr id="1" name="TextBox 1"/>
        <xdr:cNvSpPr txBox="1">
          <a:spLocks noChangeArrowheads="1"/>
        </xdr:cNvSpPr>
      </xdr:nvSpPr>
      <xdr:spPr>
        <a:xfrm>
          <a:off x="180975" y="8172450"/>
          <a:ext cx="5391150" cy="172402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Balance Sheets should be read in conjunction with the  Annual Audited Financial Statements for the period ended 31 December 2006.)
This is a six-month period covering the results of the Group for the period 1 January 2007 to 30 June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second quarter report and the third quarter report of the last financial period are attached for information purposes.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51</xdr:row>
      <xdr:rowOff>142875</xdr:rowOff>
    </xdr:from>
    <xdr:to>
      <xdr:col>15</xdr:col>
      <xdr:colOff>361950</xdr:colOff>
      <xdr:row>55</xdr:row>
      <xdr:rowOff>38100</xdr:rowOff>
    </xdr:to>
    <xdr:sp>
      <xdr:nvSpPr>
        <xdr:cNvPr id="1" name="TextBox 1"/>
        <xdr:cNvSpPr txBox="1">
          <a:spLocks noChangeArrowheads="1"/>
        </xdr:cNvSpPr>
      </xdr:nvSpPr>
      <xdr:spPr>
        <a:xfrm>
          <a:off x="266700" y="8658225"/>
          <a:ext cx="5438775" cy="4953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Cash Flows Statements should be read in conjunction with the annual audited financial statements for the year ended 31 August 2005)
</a:t>
          </a:r>
        </a:p>
      </xdr:txBody>
    </xdr:sp>
    <xdr:clientData/>
  </xdr:twoCellAnchor>
  <xdr:twoCellAnchor>
    <xdr:from>
      <xdr:col>1</xdr:col>
      <xdr:colOff>19050</xdr:colOff>
      <xdr:row>51</xdr:row>
      <xdr:rowOff>47625</xdr:rowOff>
    </xdr:from>
    <xdr:to>
      <xdr:col>15</xdr:col>
      <xdr:colOff>400050</xdr:colOff>
      <xdr:row>61</xdr:row>
      <xdr:rowOff>114300</xdr:rowOff>
    </xdr:to>
    <xdr:sp>
      <xdr:nvSpPr>
        <xdr:cNvPr id="2" name="TextBox 2"/>
        <xdr:cNvSpPr txBox="1">
          <a:spLocks noChangeArrowheads="1"/>
        </xdr:cNvSpPr>
      </xdr:nvSpPr>
      <xdr:spPr>
        <a:xfrm>
          <a:off x="266700" y="8562975"/>
          <a:ext cx="5476875" cy="1638300"/>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Cash Flows Statements should be read in conjunction with the Annual Audited Financial Statements for the period ended 31 December 2006.)
This is a six-month period covering the results of the Group for the period 1 January 2007 to 30 June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second quarter report and the third quarter report of the last financial period are attached for information purposes.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43</xdr:row>
      <xdr:rowOff>123825</xdr:rowOff>
    </xdr:from>
    <xdr:to>
      <xdr:col>13</xdr:col>
      <xdr:colOff>485775</xdr:colOff>
      <xdr:row>53</xdr:row>
      <xdr:rowOff>28575</xdr:rowOff>
    </xdr:to>
    <xdr:sp>
      <xdr:nvSpPr>
        <xdr:cNvPr id="1" name="TextBox 1"/>
        <xdr:cNvSpPr txBox="1">
          <a:spLocks noChangeArrowheads="1"/>
        </xdr:cNvSpPr>
      </xdr:nvSpPr>
      <xdr:spPr>
        <a:xfrm>
          <a:off x="352425" y="7124700"/>
          <a:ext cx="6915150" cy="1476375"/>
        </a:xfrm>
        <a:prstGeom prst="rect">
          <a:avLst/>
        </a:prstGeom>
        <a:solidFill>
          <a:srgbClr val="FFFFFF"/>
        </a:solidFill>
        <a:ln w="9525" cmpd="sng">
          <a:noFill/>
        </a:ln>
      </xdr:spPr>
      <xdr:txBody>
        <a:bodyPr vertOverflow="clip" wrap="square"/>
        <a:p>
          <a:pPr algn="just">
            <a:defRPr/>
          </a:pPr>
          <a:r>
            <a:rPr lang="en-US" cap="none" sz="1000" b="1" i="0" u="none" baseline="0">
              <a:latin typeface="Arial"/>
              <a:ea typeface="Arial"/>
              <a:cs typeface="Arial"/>
            </a:rPr>
            <a:t>(The Condensed Consolidated Statements of Changes in Equity should be read in conjunction with the Annual Audited Financial Statements for the period ended 31 December 2006.)
This is a six-month period covering the results of the Group for the period 1 January 2007 to 30 June 2007 as a result of the change in its financial year end to be co-terminous with the financial year end of its ultimate holding company as announced to Bursa Malaysia Securities Berhad on 19 October 2005. There are no comparative figures disclosed following the change in the financial year end. The second quarter report and the third quarter report of the last financial period are attached for information purposes.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M37"/>
  <sheetViews>
    <sheetView tabSelected="1" workbookViewId="0" topLeftCell="A1">
      <selection activeCell="A1" sqref="A1"/>
    </sheetView>
  </sheetViews>
  <sheetFormatPr defaultColWidth="9.140625" defaultRowHeight="12.75"/>
  <cols>
    <col min="1" max="2" width="3.7109375" style="0" customWidth="1"/>
    <col min="6" max="6" width="3.7109375" style="0" customWidth="1"/>
    <col min="7" max="7" width="9.28125" style="7" bestFit="1" customWidth="1"/>
    <col min="8" max="8" width="10.00390625" style="7" customWidth="1"/>
    <col min="9" max="9" width="9.28125" style="0" customWidth="1"/>
    <col min="10" max="11" width="3.7109375" style="0" customWidth="1"/>
  </cols>
  <sheetData>
    <row r="1" ht="12.75">
      <c r="A1" s="2" t="s">
        <v>13</v>
      </c>
    </row>
    <row r="2" ht="12.75">
      <c r="A2" s="2" t="s">
        <v>14</v>
      </c>
    </row>
    <row r="4" ht="12.75">
      <c r="A4" s="2" t="s">
        <v>55</v>
      </c>
    </row>
    <row r="5" ht="12.75">
      <c r="A5" s="2" t="s">
        <v>108</v>
      </c>
    </row>
    <row r="6" ht="12.75">
      <c r="J6" s="3"/>
    </row>
    <row r="7" spans="7:9" ht="12.75">
      <c r="G7" s="15" t="s">
        <v>58</v>
      </c>
      <c r="I7" s="15" t="s">
        <v>60</v>
      </c>
    </row>
    <row r="8" spans="7:10" ht="12.75">
      <c r="G8" s="15" t="s">
        <v>19</v>
      </c>
      <c r="H8" s="14"/>
      <c r="I8" s="15" t="s">
        <v>19</v>
      </c>
      <c r="J8" s="14"/>
    </row>
    <row r="9" spans="7:10" ht="12.75">
      <c r="G9" s="15" t="s">
        <v>20</v>
      </c>
      <c r="H9" s="14"/>
      <c r="I9" s="15" t="s">
        <v>92</v>
      </c>
      <c r="J9" s="14"/>
    </row>
    <row r="10" spans="7:10" ht="12.75">
      <c r="G10" s="15" t="s">
        <v>59</v>
      </c>
      <c r="H10" s="14"/>
      <c r="I10" s="15" t="s">
        <v>61</v>
      </c>
      <c r="J10" s="14"/>
    </row>
    <row r="11" spans="7:10" ht="12.75">
      <c r="G11" s="13" t="s">
        <v>113</v>
      </c>
      <c r="H11" s="14"/>
      <c r="I11" s="13" t="s">
        <v>109</v>
      </c>
      <c r="J11" s="14"/>
    </row>
    <row r="12" spans="7:10" s="1" customFormat="1" ht="12.75">
      <c r="G12" s="13" t="s">
        <v>6</v>
      </c>
      <c r="H12" s="13"/>
      <c r="I12" s="13" t="s">
        <v>6</v>
      </c>
      <c r="J12" s="13"/>
    </row>
    <row r="14" spans="2:10" ht="12.75">
      <c r="B14" s="2" t="s">
        <v>21</v>
      </c>
      <c r="G14" s="7">
        <v>124852</v>
      </c>
      <c r="I14" s="7">
        <v>267170</v>
      </c>
      <c r="J14" s="7"/>
    </row>
    <row r="15" spans="2:10" ht="12.75">
      <c r="B15" s="19" t="s">
        <v>22</v>
      </c>
      <c r="G15" s="7">
        <v>-84624</v>
      </c>
      <c r="I15" s="7">
        <v>-184782</v>
      </c>
      <c r="J15" s="7"/>
    </row>
    <row r="16" spans="2:10" ht="12.75">
      <c r="B16" s="2" t="s">
        <v>23</v>
      </c>
      <c r="G16" s="20">
        <f>SUM(G14:G15)</f>
        <v>40228</v>
      </c>
      <c r="I16" s="20">
        <f>SUM(I14:I15)</f>
        <v>82388</v>
      </c>
      <c r="J16" s="7"/>
    </row>
    <row r="17" spans="2:10" ht="12.75">
      <c r="B17" s="19"/>
      <c r="I17" s="7"/>
      <c r="J17" s="7"/>
    </row>
    <row r="18" spans="2:10" ht="12.75">
      <c r="B18" s="19" t="s">
        <v>24</v>
      </c>
      <c r="G18" s="7">
        <v>-4342</v>
      </c>
      <c r="I18" s="7">
        <v>-9460</v>
      </c>
      <c r="J18" s="7"/>
    </row>
    <row r="19" spans="2:10" ht="12.75">
      <c r="B19" s="19" t="s">
        <v>25</v>
      </c>
      <c r="G19" s="7">
        <v>-13224</v>
      </c>
      <c r="I19" s="7">
        <v>-27685</v>
      </c>
      <c r="J19" s="7"/>
    </row>
    <row r="20" spans="2:10" ht="12.75">
      <c r="B20" s="19" t="s">
        <v>26</v>
      </c>
      <c r="G20" s="7">
        <v>50</v>
      </c>
      <c r="I20" s="7">
        <v>96</v>
      </c>
      <c r="J20" s="7"/>
    </row>
    <row r="21" spans="2:12" ht="12.75">
      <c r="B21" s="19" t="s">
        <v>27</v>
      </c>
      <c r="G21" s="7">
        <v>7</v>
      </c>
      <c r="I21" s="7">
        <v>-699</v>
      </c>
      <c r="J21" s="7"/>
      <c r="L21" s="6"/>
    </row>
    <row r="22" spans="2:12" ht="12.75">
      <c r="B22" s="2"/>
      <c r="I22" s="7"/>
      <c r="J22" s="7"/>
      <c r="L22" s="6"/>
    </row>
    <row r="23" spans="2:12" ht="12" customHeight="1">
      <c r="B23" s="2" t="s">
        <v>28</v>
      </c>
      <c r="G23" s="20">
        <f>SUM(G16:G22)</f>
        <v>22719</v>
      </c>
      <c r="I23" s="20">
        <f>SUM(I16:I22)</f>
        <v>44640</v>
      </c>
      <c r="J23" s="7"/>
      <c r="L23" s="6"/>
    </row>
    <row r="24" spans="2:10" ht="12.75">
      <c r="B24" s="19" t="s">
        <v>29</v>
      </c>
      <c r="G24" s="7">
        <v>1785</v>
      </c>
      <c r="I24" s="7">
        <v>3449</v>
      </c>
      <c r="J24" s="7"/>
    </row>
    <row r="25" spans="2:10" ht="12.75">
      <c r="B25" s="2"/>
      <c r="I25" s="7"/>
      <c r="J25" s="7"/>
    </row>
    <row r="26" spans="2:10" ht="12.75">
      <c r="B26" s="2" t="s">
        <v>4</v>
      </c>
      <c r="G26" s="20">
        <f>SUM(G23:G25)</f>
        <v>24504</v>
      </c>
      <c r="I26" s="20">
        <f>SUM(I23:I25)</f>
        <v>48089</v>
      </c>
      <c r="J26" s="7"/>
    </row>
    <row r="27" spans="2:10" ht="12.75">
      <c r="B27" s="19" t="s">
        <v>5</v>
      </c>
      <c r="G27" s="9"/>
      <c r="I27" s="9"/>
      <c r="J27" s="7"/>
    </row>
    <row r="28" spans="2:13" ht="12.75">
      <c r="B28" s="4" t="s">
        <v>30</v>
      </c>
      <c r="C28" t="s">
        <v>117</v>
      </c>
      <c r="G28" s="18">
        <v>-8907</v>
      </c>
      <c r="I28" s="18">
        <v>-17181</v>
      </c>
      <c r="J28" s="7"/>
      <c r="L28" s="6"/>
      <c r="M28" s="6"/>
    </row>
    <row r="29" spans="2:12" ht="12.75">
      <c r="B29" s="4" t="s">
        <v>30</v>
      </c>
      <c r="C29" t="s">
        <v>31</v>
      </c>
      <c r="G29" s="7">
        <v>2092</v>
      </c>
      <c r="I29" s="7">
        <v>3685</v>
      </c>
      <c r="J29" s="7"/>
      <c r="L29" s="6"/>
    </row>
    <row r="30" spans="2:10" ht="12.75">
      <c r="B30" s="2"/>
      <c r="I30" s="7"/>
      <c r="J30" s="7"/>
    </row>
    <row r="31" spans="2:10" ht="13.5" thickBot="1">
      <c r="B31" s="2" t="s">
        <v>50</v>
      </c>
      <c r="G31" s="8">
        <f>SUM(G26:G30)</f>
        <v>17689</v>
      </c>
      <c r="I31" s="8">
        <f>SUM(I26:I30)</f>
        <v>34593</v>
      </c>
      <c r="J31" s="7"/>
    </row>
    <row r="32" spans="2:9" ht="13.5" thickTop="1">
      <c r="B32" s="2"/>
      <c r="I32" s="7"/>
    </row>
    <row r="33" spans="2:10" ht="13.5" thickBot="1">
      <c r="B33" s="2" t="s">
        <v>32</v>
      </c>
      <c r="G33" s="21">
        <f>G31/164385.645*100</f>
        <v>10.76067195526714</v>
      </c>
      <c r="H33" s="22"/>
      <c r="I33" s="21">
        <f>I31/164385.645*100</f>
        <v>21.043808296034612</v>
      </c>
      <c r="J33" s="5"/>
    </row>
    <row r="34" ht="13.5" thickTop="1">
      <c r="B34" s="2"/>
    </row>
    <row r="35" spans="2:9" ht="12.75">
      <c r="B35" s="2"/>
      <c r="I35" s="6"/>
    </row>
    <row r="36" spans="2:9" ht="12.75">
      <c r="B36" s="2"/>
      <c r="I36" s="6"/>
    </row>
    <row r="37" ht="12.75">
      <c r="B37" s="2"/>
    </row>
    <row r="41" ht="9" customHeight="1"/>
  </sheetData>
  <printOptions horizontalCentered="1"/>
  <pageMargins left="0.75" right="0.75" top="1" bottom="1" header="0.5" footer="0.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pageSetUpPr fitToPage="1"/>
  </sheetPr>
  <dimension ref="A1:L45"/>
  <sheetViews>
    <sheetView workbookViewId="0" topLeftCell="A1">
      <selection activeCell="A1" sqref="A1"/>
    </sheetView>
  </sheetViews>
  <sheetFormatPr defaultColWidth="9.140625" defaultRowHeight="12.75"/>
  <cols>
    <col min="1" max="2" width="3.7109375" style="0" customWidth="1"/>
    <col min="7" max="7" width="9.8515625" style="7" customWidth="1"/>
    <col min="8" max="9" width="7.7109375" style="7" customWidth="1"/>
    <col min="10" max="10" width="9.8515625" style="7" customWidth="1"/>
    <col min="11" max="11" width="6.140625" style="0" customWidth="1"/>
  </cols>
  <sheetData>
    <row r="1" ht="12.75">
      <c r="A1" s="2" t="s">
        <v>13</v>
      </c>
    </row>
    <row r="2" ht="12.75">
      <c r="A2" s="2" t="s">
        <v>14</v>
      </c>
    </row>
    <row r="4" ht="12.75">
      <c r="A4" s="2" t="s">
        <v>54</v>
      </c>
    </row>
    <row r="5" ht="12.75">
      <c r="A5" s="2" t="s">
        <v>106</v>
      </c>
    </row>
    <row r="7" spans="7:10" ht="12.75">
      <c r="G7" s="14" t="s">
        <v>15</v>
      </c>
      <c r="J7" s="14" t="s">
        <v>15</v>
      </c>
    </row>
    <row r="8" spans="7:10" ht="12.75">
      <c r="G8" s="15" t="s">
        <v>51</v>
      </c>
      <c r="J8" s="14" t="s">
        <v>16</v>
      </c>
    </row>
    <row r="9" spans="7:10" ht="12.75">
      <c r="G9" s="14"/>
      <c r="J9" s="15" t="s">
        <v>104</v>
      </c>
    </row>
    <row r="10" spans="7:10" ht="12.75">
      <c r="G10" s="10" t="s">
        <v>107</v>
      </c>
      <c r="J10" s="10" t="s">
        <v>84</v>
      </c>
    </row>
    <row r="11" spans="7:10" s="1" customFormat="1" ht="12.75">
      <c r="G11" s="11" t="s">
        <v>56</v>
      </c>
      <c r="H11" s="12"/>
      <c r="I11" s="12"/>
      <c r="J11" s="11" t="s">
        <v>17</v>
      </c>
    </row>
    <row r="12" spans="7:10" s="1" customFormat="1" ht="12.75">
      <c r="G12" s="13" t="s">
        <v>6</v>
      </c>
      <c r="H12" s="13"/>
      <c r="I12" s="13"/>
      <c r="J12" s="13" t="s">
        <v>6</v>
      </c>
    </row>
    <row r="13" ht="8.25" customHeight="1"/>
    <row r="14" ht="12.75">
      <c r="B14" s="2" t="s">
        <v>63</v>
      </c>
    </row>
    <row r="15" spans="3:12" ht="12.75">
      <c r="C15" s="19" t="s">
        <v>3</v>
      </c>
      <c r="G15" s="7">
        <v>10693</v>
      </c>
      <c r="J15" s="7">
        <v>11732</v>
      </c>
      <c r="L15" s="6"/>
    </row>
    <row r="16" spans="3:12" ht="12.75">
      <c r="C16" s="19" t="s">
        <v>100</v>
      </c>
      <c r="G16" s="7">
        <v>4782</v>
      </c>
      <c r="J16" s="7">
        <v>4782</v>
      </c>
      <c r="L16" s="6"/>
    </row>
    <row r="17" spans="3:12" ht="12.75">
      <c r="C17" s="19" t="s">
        <v>64</v>
      </c>
      <c r="G17" s="7">
        <v>18773</v>
      </c>
      <c r="J17" s="7">
        <v>18925</v>
      </c>
      <c r="L17" s="6"/>
    </row>
    <row r="18" spans="3:12" ht="12.75">
      <c r="C18" s="19" t="s">
        <v>9</v>
      </c>
      <c r="G18" s="7">
        <v>13208</v>
      </c>
      <c r="J18" s="7">
        <v>9523</v>
      </c>
      <c r="L18" s="6"/>
    </row>
    <row r="19" spans="2:12" ht="16.5" customHeight="1">
      <c r="B19" s="2" t="s">
        <v>65</v>
      </c>
      <c r="G19" s="52">
        <f>SUM(G15:G18)</f>
        <v>47456</v>
      </c>
      <c r="J19" s="52">
        <f>SUM(J15:J18)</f>
        <v>44962</v>
      </c>
      <c r="L19" s="6"/>
    </row>
    <row r="20" spans="2:12" ht="18" customHeight="1">
      <c r="B20" s="2"/>
      <c r="L20" s="6"/>
    </row>
    <row r="21" spans="2:12" ht="12.75" customHeight="1">
      <c r="B21" s="2"/>
      <c r="C21" t="s">
        <v>66</v>
      </c>
      <c r="G21" s="25">
        <v>323</v>
      </c>
      <c r="J21" s="25">
        <v>323</v>
      </c>
      <c r="L21" s="6"/>
    </row>
    <row r="22" spans="2:12" ht="12.75">
      <c r="B22" s="2"/>
      <c r="C22" t="s">
        <v>67</v>
      </c>
      <c r="G22" s="26">
        <v>8748</v>
      </c>
      <c r="J22" s="26">
        <v>10610</v>
      </c>
      <c r="L22" s="6"/>
    </row>
    <row r="23" spans="2:12" ht="12.75">
      <c r="B23" s="2"/>
      <c r="C23" t="s">
        <v>2</v>
      </c>
      <c r="G23" s="26">
        <v>52359</v>
      </c>
      <c r="J23" s="26">
        <v>45551</v>
      </c>
      <c r="L23" s="6"/>
    </row>
    <row r="24" spans="2:12" ht="12.75">
      <c r="B24" s="2"/>
      <c r="C24" t="s">
        <v>1</v>
      </c>
      <c r="G24" s="26">
        <v>197117</v>
      </c>
      <c r="J24" s="26">
        <v>167107</v>
      </c>
      <c r="L24" s="6"/>
    </row>
    <row r="25" spans="2:12" ht="16.5" customHeight="1">
      <c r="B25" s="2" t="s">
        <v>68</v>
      </c>
      <c r="G25" s="25">
        <f>SUM(G21:G24)</f>
        <v>258547</v>
      </c>
      <c r="J25" s="25">
        <f>SUM(J21:J24)</f>
        <v>223591</v>
      </c>
      <c r="L25" s="6"/>
    </row>
    <row r="26" spans="2:12" ht="16.5" customHeight="1" thickBot="1">
      <c r="B26" s="2" t="s">
        <v>69</v>
      </c>
      <c r="G26" s="49">
        <f>G19+G25</f>
        <v>306003</v>
      </c>
      <c r="J26" s="49">
        <f>J19+J25</f>
        <v>268553</v>
      </c>
      <c r="L26" s="6"/>
    </row>
    <row r="27" spans="2:12" ht="13.5" thickTop="1">
      <c r="B27" s="2"/>
      <c r="G27" s="9"/>
      <c r="J27" s="9"/>
      <c r="L27" s="6"/>
    </row>
    <row r="28" spans="2:12" ht="12.75">
      <c r="B28" s="2" t="s">
        <v>70</v>
      </c>
      <c r="G28" s="9"/>
      <c r="J28" s="9"/>
      <c r="L28" s="6"/>
    </row>
    <row r="29" spans="2:12" ht="15.75" customHeight="1">
      <c r="B29" s="2"/>
      <c r="C29" t="s">
        <v>11</v>
      </c>
      <c r="G29" s="9">
        <v>164386</v>
      </c>
      <c r="J29" s="9">
        <v>164386</v>
      </c>
      <c r="L29" s="6"/>
    </row>
    <row r="30" spans="2:12" ht="12.75">
      <c r="B30" s="2"/>
      <c r="C30" t="s">
        <v>18</v>
      </c>
      <c r="G30" s="9">
        <v>2195</v>
      </c>
      <c r="J30" s="9">
        <v>2211</v>
      </c>
      <c r="L30" s="6"/>
    </row>
    <row r="31" spans="2:12" ht="12.75">
      <c r="B31" s="2"/>
      <c r="C31" t="s">
        <v>71</v>
      </c>
      <c r="G31" s="9">
        <v>54028</v>
      </c>
      <c r="J31" s="9">
        <v>37435</v>
      </c>
      <c r="L31" s="6"/>
    </row>
    <row r="32" spans="2:12" ht="12.75">
      <c r="B32" s="2"/>
      <c r="G32" s="9"/>
      <c r="J32" s="9"/>
      <c r="L32" s="6"/>
    </row>
    <row r="33" spans="2:12" ht="12" customHeight="1">
      <c r="B33" s="2" t="s">
        <v>73</v>
      </c>
      <c r="G33" s="20"/>
      <c r="J33" s="20"/>
      <c r="L33" s="6"/>
    </row>
    <row r="34" spans="2:12" ht="12" customHeight="1" thickBot="1">
      <c r="B34" s="2" t="s">
        <v>72</v>
      </c>
      <c r="G34" s="54">
        <f>SUM(G29:G33)</f>
        <v>220609</v>
      </c>
      <c r="J34" s="54">
        <f>SUM(J29:J33)</f>
        <v>204032</v>
      </c>
      <c r="L34" s="6"/>
    </row>
    <row r="35" spans="2:12" ht="13.5" thickTop="1">
      <c r="B35" s="2"/>
      <c r="G35" s="9"/>
      <c r="J35" s="9"/>
      <c r="L35" s="6"/>
    </row>
    <row r="36" spans="2:12" ht="12.75">
      <c r="B36" s="2" t="s">
        <v>74</v>
      </c>
      <c r="G36" s="9"/>
      <c r="J36" s="9"/>
      <c r="L36" s="6"/>
    </row>
    <row r="37" spans="2:12" ht="15.75" customHeight="1">
      <c r="B37" s="2"/>
      <c r="C37" t="s">
        <v>75</v>
      </c>
      <c r="G37" s="25">
        <v>78313</v>
      </c>
      <c r="J37" s="25">
        <v>62084</v>
      </c>
      <c r="L37" s="6"/>
    </row>
    <row r="38" spans="2:12" ht="12.75">
      <c r="B38" s="2"/>
      <c r="C38" t="s">
        <v>0</v>
      </c>
      <c r="G38" s="51">
        <v>7081</v>
      </c>
      <c r="J38" s="26">
        <v>2437</v>
      </c>
      <c r="L38" s="6"/>
    </row>
    <row r="39" spans="2:12" ht="16.5" customHeight="1">
      <c r="B39" s="2"/>
      <c r="G39" s="53">
        <f>SUM(G37:G38)</f>
        <v>85394</v>
      </c>
      <c r="J39" s="53">
        <f>SUM(J37:J38)</f>
        <v>64521</v>
      </c>
      <c r="L39" s="6"/>
    </row>
    <row r="40" spans="2:12" ht="18" customHeight="1">
      <c r="B40" s="2"/>
      <c r="L40" s="6"/>
    </row>
    <row r="41" spans="2:12" ht="12" customHeight="1">
      <c r="B41" s="2" t="s">
        <v>76</v>
      </c>
      <c r="L41" s="6"/>
    </row>
    <row r="42" spans="2:12" ht="12" customHeight="1">
      <c r="B42" s="2" t="s">
        <v>77</v>
      </c>
      <c r="G42" s="20"/>
      <c r="J42" s="20"/>
      <c r="L42" s="6"/>
    </row>
    <row r="43" spans="7:12" ht="13.5" thickBot="1">
      <c r="G43" s="54">
        <f>G34+G39</f>
        <v>306003</v>
      </c>
      <c r="J43" s="54">
        <f>J34+J39</f>
        <v>268553</v>
      </c>
      <c r="L43" s="6"/>
    </row>
    <row r="44" ht="13.5" thickTop="1"/>
    <row r="45" spans="2:10" ht="13.5" thickBot="1">
      <c r="B45" s="2" t="s">
        <v>62</v>
      </c>
      <c r="G45" s="21">
        <f>G34/164386</f>
        <v>1.3420181767303785</v>
      </c>
      <c r="J45" s="21">
        <f>J34/164386</f>
        <v>1.2411762558855377</v>
      </c>
    </row>
    <row r="46" ht="13.5" thickTop="1"/>
    <row r="51" ht="9" customHeight="1"/>
    <row r="52" ht="12.75" customHeight="1"/>
  </sheetData>
  <printOptions horizontalCentered="1"/>
  <pageMargins left="0.75" right="0.75" top="0.75" bottom="0.5" header="0.5" footer="0.5"/>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0"/>
  <sheetViews>
    <sheetView workbookViewId="0" topLeftCell="A1">
      <selection activeCell="A1" sqref="A1"/>
    </sheetView>
  </sheetViews>
  <sheetFormatPr defaultColWidth="9.140625" defaultRowHeight="12.75"/>
  <cols>
    <col min="1" max="4" width="3.7109375" style="0" customWidth="1"/>
    <col min="10" max="10" width="10.140625" style="7" customWidth="1"/>
    <col min="11" max="11" width="7.7109375" style="7" customWidth="1"/>
    <col min="12" max="12" width="1.7109375" style="7" customWidth="1"/>
    <col min="13" max="13" width="7.7109375" style="0" hidden="1" customWidth="1"/>
    <col min="14" max="15" width="0" style="0" hidden="1" customWidth="1"/>
  </cols>
  <sheetData>
    <row r="1" ht="12.75">
      <c r="A1" s="2" t="s">
        <v>13</v>
      </c>
    </row>
    <row r="2" ht="12.75">
      <c r="A2" s="2" t="s">
        <v>14</v>
      </c>
    </row>
    <row r="4" ht="12.75">
      <c r="A4" s="2" t="s">
        <v>53</v>
      </c>
    </row>
    <row r="5" ht="12.75">
      <c r="A5" s="2" t="s">
        <v>110</v>
      </c>
    </row>
    <row r="6" ht="12.75">
      <c r="A6" s="2"/>
    </row>
    <row r="7" ht="12.75">
      <c r="J7" s="48" t="s">
        <v>111</v>
      </c>
    </row>
    <row r="8" spans="10:14" s="1" customFormat="1" ht="12.75">
      <c r="J8" s="17" t="s">
        <v>107</v>
      </c>
      <c r="K8" s="12"/>
      <c r="L8" s="12"/>
      <c r="N8" s="17" t="s">
        <v>57</v>
      </c>
    </row>
    <row r="9" spans="10:14" s="1" customFormat="1" ht="12.75">
      <c r="J9" s="13" t="s">
        <v>6</v>
      </c>
      <c r="K9" s="13"/>
      <c r="L9" s="13"/>
      <c r="N9" s="13" t="s">
        <v>6</v>
      </c>
    </row>
    <row r="11" spans="2:3" ht="12.75">
      <c r="B11" s="2" t="s">
        <v>33</v>
      </c>
      <c r="C11" s="2"/>
    </row>
    <row r="12" spans="2:3" ht="12.75">
      <c r="B12" s="19"/>
      <c r="C12" s="19"/>
    </row>
    <row r="13" spans="2:14" ht="12.75">
      <c r="B13" s="19"/>
      <c r="C13" s="19" t="s">
        <v>4</v>
      </c>
      <c r="J13" s="7">
        <v>48089</v>
      </c>
      <c r="N13" s="7">
        <v>28319</v>
      </c>
    </row>
    <row r="14" spans="2:14" ht="12.75">
      <c r="B14" s="19"/>
      <c r="C14" s="19" t="s">
        <v>34</v>
      </c>
      <c r="N14" s="7"/>
    </row>
    <row r="15" spans="2:14" ht="12.75">
      <c r="B15" s="19"/>
      <c r="C15" s="19"/>
      <c r="D15" t="s">
        <v>94</v>
      </c>
      <c r="J15" s="7">
        <v>152</v>
      </c>
      <c r="N15" s="7"/>
    </row>
    <row r="16" spans="2:14" ht="12.75">
      <c r="B16" s="19"/>
      <c r="C16" s="19"/>
      <c r="D16" t="s">
        <v>85</v>
      </c>
      <c r="J16" s="7">
        <v>1227</v>
      </c>
      <c r="N16" s="7">
        <v>1039</v>
      </c>
    </row>
    <row r="17" spans="2:14" ht="12.75">
      <c r="B17" s="19"/>
      <c r="C17" s="19"/>
      <c r="D17" t="s">
        <v>29</v>
      </c>
      <c r="J17" s="7">
        <v>-3449</v>
      </c>
      <c r="N17" s="7">
        <v>-1970</v>
      </c>
    </row>
    <row r="18" spans="2:14" ht="12.75">
      <c r="B18" s="19"/>
      <c r="C18" s="19"/>
      <c r="D18" t="s">
        <v>35</v>
      </c>
      <c r="J18" s="7">
        <v>0</v>
      </c>
      <c r="N18" s="7">
        <v>0</v>
      </c>
    </row>
    <row r="19" spans="2:14" ht="12.75">
      <c r="B19" s="19"/>
      <c r="C19" s="19"/>
      <c r="D19" t="s">
        <v>86</v>
      </c>
      <c r="J19" s="7">
        <v>-16</v>
      </c>
      <c r="N19" s="7">
        <v>0</v>
      </c>
    </row>
    <row r="20" spans="2:14" ht="12.75">
      <c r="B20" s="19"/>
      <c r="C20" s="19"/>
      <c r="N20" s="7"/>
    </row>
    <row r="21" spans="2:14" ht="12.75">
      <c r="B21" s="19"/>
      <c r="C21" s="2" t="s">
        <v>87</v>
      </c>
      <c r="J21" s="23">
        <f>SUM(J13:J20)</f>
        <v>46003</v>
      </c>
      <c r="N21" s="23">
        <f>SUM(N13:N20)</f>
        <v>27388</v>
      </c>
    </row>
    <row r="22" spans="2:14" ht="12.75">
      <c r="B22" s="19"/>
      <c r="C22" s="19"/>
      <c r="N22" s="7"/>
    </row>
    <row r="23" spans="2:14" ht="12.75">
      <c r="B23" s="19"/>
      <c r="C23" s="19"/>
      <c r="D23" t="s">
        <v>88</v>
      </c>
      <c r="J23" s="7">
        <v>1862</v>
      </c>
      <c r="K23" s="22"/>
      <c r="L23" s="22"/>
      <c r="N23" s="7">
        <v>10144</v>
      </c>
    </row>
    <row r="24" spans="2:14" ht="12.75">
      <c r="B24" s="2"/>
      <c r="C24" s="2"/>
      <c r="D24" t="s">
        <v>89</v>
      </c>
      <c r="J24" s="7">
        <v>-6808</v>
      </c>
      <c r="N24" s="7">
        <v>-3762</v>
      </c>
    </row>
    <row r="25" spans="2:14" ht="12.75">
      <c r="B25" s="2"/>
      <c r="C25" s="2"/>
      <c r="D25" t="s">
        <v>95</v>
      </c>
      <c r="J25" s="7">
        <f>19901</f>
        <v>19901</v>
      </c>
      <c r="N25" s="7">
        <v>-11504</v>
      </c>
    </row>
    <row r="26" spans="2:14" ht="12.75">
      <c r="B26" s="2"/>
      <c r="C26" s="2"/>
      <c r="N26" s="7"/>
    </row>
    <row r="27" spans="2:14" ht="12.75">
      <c r="B27" s="2"/>
      <c r="C27" s="2" t="s">
        <v>36</v>
      </c>
      <c r="J27" s="23">
        <f>SUM(J21:J26)</f>
        <v>60958</v>
      </c>
      <c r="N27" s="23">
        <f>SUM(N21:N26)</f>
        <v>22266</v>
      </c>
    </row>
    <row r="28" spans="2:14" ht="12.75">
      <c r="B28" s="2"/>
      <c r="C28" s="19"/>
      <c r="J28" s="55"/>
      <c r="N28" s="55"/>
    </row>
    <row r="29" spans="2:14" ht="12.75">
      <c r="B29" s="2"/>
      <c r="C29" s="19" t="s">
        <v>10</v>
      </c>
      <c r="J29" s="7">
        <v>-12537</v>
      </c>
      <c r="N29" s="7">
        <v>-6520</v>
      </c>
    </row>
    <row r="30" spans="2:14" ht="12.75">
      <c r="B30" s="2"/>
      <c r="C30" s="2"/>
      <c r="N30" s="7"/>
    </row>
    <row r="31" spans="2:14" ht="15.75" customHeight="1">
      <c r="B31" s="2"/>
      <c r="C31" s="2" t="s">
        <v>96</v>
      </c>
      <c r="J31" s="24">
        <f>SUM(J27:J30)</f>
        <v>48421</v>
      </c>
      <c r="N31" s="24">
        <f>SUM(N27:N30)</f>
        <v>15746</v>
      </c>
    </row>
    <row r="32" spans="2:14" ht="12.75">
      <c r="B32" s="2"/>
      <c r="C32" s="19"/>
      <c r="N32" s="7"/>
    </row>
    <row r="33" spans="2:14" ht="12.75">
      <c r="B33" s="2" t="s">
        <v>37</v>
      </c>
      <c r="C33" s="19"/>
      <c r="N33" s="7"/>
    </row>
    <row r="34" spans="2:14" ht="12.75">
      <c r="B34" s="2"/>
      <c r="C34" s="19" t="s">
        <v>90</v>
      </c>
      <c r="J34" s="7">
        <v>-188</v>
      </c>
      <c r="N34" s="7"/>
    </row>
    <row r="35" spans="2:14" ht="12.75">
      <c r="B35" s="2"/>
      <c r="C35" s="19" t="s">
        <v>12</v>
      </c>
      <c r="J35" s="7">
        <v>3449</v>
      </c>
      <c r="N35" s="7">
        <v>0</v>
      </c>
    </row>
    <row r="36" spans="2:14" ht="12.75">
      <c r="B36" s="2"/>
      <c r="N36" s="7"/>
    </row>
    <row r="37" spans="2:14" ht="12.75">
      <c r="B37" s="2"/>
      <c r="C37" s="2" t="s">
        <v>97</v>
      </c>
      <c r="J37" s="24">
        <f>SUM(J34:J36)</f>
        <v>3261</v>
      </c>
      <c r="N37" s="24">
        <f>SUM(N35:N36)</f>
        <v>0</v>
      </c>
    </row>
    <row r="38" spans="2:14" ht="12.75">
      <c r="B38" s="2"/>
      <c r="C38" s="19"/>
      <c r="N38" s="7"/>
    </row>
    <row r="39" spans="2:14" ht="12.75">
      <c r="B39" s="2" t="s">
        <v>38</v>
      </c>
      <c r="C39" s="19"/>
      <c r="N39" s="7"/>
    </row>
    <row r="40" spans="2:14" ht="12.75">
      <c r="B40" s="2"/>
      <c r="C40" s="19" t="s">
        <v>39</v>
      </c>
      <c r="J40" s="7">
        <v>-18000</v>
      </c>
      <c r="N40" s="7">
        <v>-8877</v>
      </c>
    </row>
    <row r="41" spans="2:14" ht="12.75">
      <c r="B41" s="2"/>
      <c r="C41" s="19" t="s">
        <v>91</v>
      </c>
      <c r="J41" s="7">
        <f>-3672</f>
        <v>-3672</v>
      </c>
      <c r="N41" s="7">
        <v>-8258</v>
      </c>
    </row>
    <row r="42" spans="2:14" ht="18" customHeight="1">
      <c r="B42" s="2"/>
      <c r="C42" s="2" t="s">
        <v>40</v>
      </c>
      <c r="J42" s="24">
        <f>SUM(J39:J41)</f>
        <v>-21672</v>
      </c>
      <c r="N42" s="24">
        <f>SUM(N39:N41)</f>
        <v>-17135</v>
      </c>
    </row>
    <row r="43" spans="2:14" ht="12.75">
      <c r="B43" s="2"/>
      <c r="C43" s="19"/>
      <c r="N43" s="7"/>
    </row>
    <row r="44" spans="2:14" ht="12.75">
      <c r="B44" s="19" t="s">
        <v>98</v>
      </c>
      <c r="C44" s="19"/>
      <c r="J44" s="7">
        <f>J31+J37+J42</f>
        <v>30010</v>
      </c>
      <c r="N44" s="7">
        <f>N31+N37+N42</f>
        <v>-1389</v>
      </c>
    </row>
    <row r="45" spans="1:14" ht="12.75">
      <c r="A45" s="19"/>
      <c r="B45" s="19" t="s">
        <v>99</v>
      </c>
      <c r="C45" s="19"/>
      <c r="J45" s="7">
        <v>0</v>
      </c>
      <c r="N45" s="7"/>
    </row>
    <row r="46" spans="1:14" ht="12.75">
      <c r="A46" s="19"/>
      <c r="B46" s="19" t="s">
        <v>105</v>
      </c>
      <c r="C46" s="19"/>
      <c r="J46" s="7">
        <v>167107</v>
      </c>
      <c r="N46" s="7"/>
    </row>
    <row r="47" spans="1:14" ht="12.75">
      <c r="A47" s="19"/>
      <c r="B47" s="19"/>
      <c r="C47" s="19"/>
      <c r="N47" s="7"/>
    </row>
    <row r="48" spans="1:14" ht="19.5" customHeight="1" thickBot="1">
      <c r="A48" s="19"/>
      <c r="B48" s="2" t="s">
        <v>112</v>
      </c>
      <c r="C48" s="2"/>
      <c r="J48" s="8">
        <f>SUM(J44:J47)</f>
        <v>197117</v>
      </c>
      <c r="N48" s="7"/>
    </row>
    <row r="49" spans="3:14" ht="17.25" customHeight="1" thickBot="1" thickTop="1">
      <c r="C49" s="2"/>
      <c r="J49" s="9"/>
      <c r="N49" s="8" t="e">
        <f>N44+#REF!+#REF!</f>
        <v>#REF!</v>
      </c>
    </row>
    <row r="50" spans="2:14" ht="13.5" thickTop="1">
      <c r="B50" s="2"/>
      <c r="C50" s="2"/>
      <c r="N50" s="7"/>
    </row>
    <row r="54" ht="9" customHeight="1"/>
  </sheetData>
  <printOptions horizontalCentered="1"/>
  <pageMargins left="0.75" right="0.75" top="0.75" bottom="0.5" header="0.5" footer="0.5"/>
  <pageSetup fitToHeight="1" fitToWidth="1"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P42"/>
  <sheetViews>
    <sheetView workbookViewId="0" topLeftCell="A1">
      <selection activeCell="A1" sqref="A1"/>
    </sheetView>
  </sheetViews>
  <sheetFormatPr defaultColWidth="9.140625" defaultRowHeight="12.75"/>
  <cols>
    <col min="1" max="2" width="3.7109375" style="0" customWidth="1"/>
    <col min="6" max="6" width="10.7109375" style="0" customWidth="1"/>
    <col min="7" max="7" width="3.7109375" style="7" customWidth="1"/>
    <col min="8" max="8" width="10.7109375" style="7" customWidth="1"/>
    <col min="9" max="9" width="12.7109375" style="7" customWidth="1"/>
    <col min="10" max="10" width="10.7109375" style="7" customWidth="1"/>
    <col min="11" max="11" width="2.57421875" style="0" customWidth="1"/>
    <col min="12" max="12" width="13.00390625" style="0" customWidth="1"/>
    <col min="13" max="13" width="2.7109375" style="0" customWidth="1"/>
    <col min="14" max="14" width="10.7109375" style="0" customWidth="1"/>
  </cols>
  <sheetData>
    <row r="1" ht="12.75">
      <c r="A1" s="2" t="s">
        <v>13</v>
      </c>
    </row>
    <row r="2" ht="12.75">
      <c r="A2" s="2" t="s">
        <v>14</v>
      </c>
    </row>
    <row r="4" ht="12.75">
      <c r="A4" s="2" t="s">
        <v>52</v>
      </c>
    </row>
    <row r="5" ht="12.75">
      <c r="A5" s="2" t="s">
        <v>110</v>
      </c>
    </row>
    <row r="8" spans="6:14" ht="12.75">
      <c r="F8" s="57" t="s">
        <v>80</v>
      </c>
      <c r="G8" s="57"/>
      <c r="H8" s="57"/>
      <c r="I8" s="57"/>
      <c r="J8" s="57"/>
      <c r="K8" s="57"/>
      <c r="L8" s="57"/>
      <c r="M8" s="57"/>
      <c r="N8" s="57"/>
    </row>
    <row r="9" spans="6:12" ht="12.75">
      <c r="F9" s="56" t="s">
        <v>78</v>
      </c>
      <c r="G9" s="56"/>
      <c r="H9" s="56"/>
      <c r="I9" s="56"/>
      <c r="J9" s="56"/>
      <c r="L9" s="1" t="s">
        <v>79</v>
      </c>
    </row>
    <row r="10" spans="7:13" ht="12.75">
      <c r="G10" s="14"/>
      <c r="H10" s="15"/>
      <c r="K10" s="14"/>
      <c r="L10" s="15"/>
      <c r="M10" s="7"/>
    </row>
    <row r="11" spans="6:14" s="3" customFormat="1" ht="12.75">
      <c r="F11" s="3" t="s">
        <v>41</v>
      </c>
      <c r="G11" s="27"/>
      <c r="H11" s="15" t="s">
        <v>41</v>
      </c>
      <c r="I11" s="15" t="s">
        <v>42</v>
      </c>
      <c r="J11" s="15" t="s">
        <v>7</v>
      </c>
      <c r="K11" s="27"/>
      <c r="L11" s="15" t="s">
        <v>43</v>
      </c>
      <c r="M11" s="27"/>
      <c r="N11" s="3" t="s">
        <v>44</v>
      </c>
    </row>
    <row r="12" spans="6:13" s="3" customFormat="1" ht="12.75">
      <c r="F12" s="3" t="s">
        <v>42</v>
      </c>
      <c r="G12" s="27"/>
      <c r="H12" s="15" t="s">
        <v>45</v>
      </c>
      <c r="I12" s="15" t="s">
        <v>46</v>
      </c>
      <c r="J12" s="15" t="s">
        <v>8</v>
      </c>
      <c r="K12" s="27"/>
      <c r="L12" s="15" t="s">
        <v>47</v>
      </c>
      <c r="M12" s="27"/>
    </row>
    <row r="13" spans="7:13" s="3" customFormat="1" ht="12.75">
      <c r="G13" s="28"/>
      <c r="H13" s="10"/>
      <c r="I13" s="15" t="s">
        <v>48</v>
      </c>
      <c r="J13" s="15" t="s">
        <v>49</v>
      </c>
      <c r="K13" s="28"/>
      <c r="L13" s="10"/>
      <c r="M13" s="27"/>
    </row>
    <row r="14" spans="6:14" s="1" customFormat="1" ht="12.75">
      <c r="F14" s="13" t="s">
        <v>6</v>
      </c>
      <c r="G14" s="29"/>
      <c r="H14" s="13" t="s">
        <v>6</v>
      </c>
      <c r="I14" s="13" t="s">
        <v>6</v>
      </c>
      <c r="J14" s="13" t="s">
        <v>6</v>
      </c>
      <c r="K14" s="29"/>
      <c r="L14" s="13" t="s">
        <v>6</v>
      </c>
      <c r="M14" s="28"/>
      <c r="N14" s="13" t="s">
        <v>6</v>
      </c>
    </row>
    <row r="15" spans="6:14" s="1" customFormat="1" ht="12.75">
      <c r="F15" s="30"/>
      <c r="G15" s="30"/>
      <c r="H15" s="31"/>
      <c r="I15" s="28"/>
      <c r="J15" s="28"/>
      <c r="K15" s="30"/>
      <c r="L15" s="31"/>
      <c r="M15" s="28"/>
      <c r="N15" s="30"/>
    </row>
    <row r="16" spans="2:14" s="1" customFormat="1" ht="12.75">
      <c r="B16" s="32" t="s">
        <v>102</v>
      </c>
      <c r="F16" s="28">
        <v>164386</v>
      </c>
      <c r="H16" s="31">
        <v>685</v>
      </c>
      <c r="I16" s="28">
        <v>1365</v>
      </c>
      <c r="J16" s="28">
        <v>72</v>
      </c>
      <c r="L16" s="31">
        <v>32487</v>
      </c>
      <c r="N16" s="47">
        <f>SUM(F16:M16)</f>
        <v>198995</v>
      </c>
    </row>
    <row r="17" spans="6:14" s="1" customFormat="1" ht="12.75">
      <c r="F17" s="28"/>
      <c r="G17" s="28"/>
      <c r="H17" s="31"/>
      <c r="I17" s="28"/>
      <c r="J17" s="28"/>
      <c r="K17" s="28"/>
      <c r="L17" s="31"/>
      <c r="M17" s="28"/>
      <c r="N17" s="28"/>
    </row>
    <row r="18" spans="2:14" s="1" customFormat="1" ht="12.75">
      <c r="B18"/>
      <c r="C18" t="s">
        <v>81</v>
      </c>
      <c r="D18"/>
      <c r="E18"/>
      <c r="F18" s="34"/>
      <c r="G18" s="33"/>
      <c r="H18" s="35"/>
      <c r="I18" s="33"/>
      <c r="J18" s="33"/>
      <c r="K18" s="33"/>
      <c r="L18" s="35"/>
      <c r="M18" s="33"/>
      <c r="N18" s="36"/>
    </row>
    <row r="19" spans="2:14" s="1" customFormat="1" ht="12.75">
      <c r="B19"/>
      <c r="C19" t="s">
        <v>115</v>
      </c>
      <c r="D19"/>
      <c r="E19"/>
      <c r="F19" s="37">
        <v>0</v>
      </c>
      <c r="G19" s="38"/>
      <c r="H19" s="39">
        <v>0</v>
      </c>
      <c r="I19" s="38">
        <v>0</v>
      </c>
      <c r="J19" s="38">
        <v>89</v>
      </c>
      <c r="K19" s="38"/>
      <c r="L19" s="39">
        <v>0</v>
      </c>
      <c r="M19" s="38"/>
      <c r="N19" s="40">
        <f>SUM(F19:L19)</f>
        <v>89</v>
      </c>
    </row>
    <row r="20" spans="2:14" s="1" customFormat="1" ht="12.75">
      <c r="B20"/>
      <c r="C20" t="s">
        <v>93</v>
      </c>
      <c r="D20"/>
      <c r="E20"/>
      <c r="F20" s="37">
        <v>0</v>
      </c>
      <c r="G20" s="38"/>
      <c r="H20" s="39">
        <v>0</v>
      </c>
      <c r="I20" s="38">
        <v>0</v>
      </c>
      <c r="J20" s="38">
        <v>0</v>
      </c>
      <c r="K20" s="38"/>
      <c r="L20" s="39">
        <v>80565</v>
      </c>
      <c r="M20" s="38"/>
      <c r="N20" s="40">
        <f>SUM(F20:M20)</f>
        <v>80565</v>
      </c>
    </row>
    <row r="21" spans="2:14" s="1" customFormat="1" ht="12.75">
      <c r="B21"/>
      <c r="C21"/>
      <c r="D21"/>
      <c r="E21"/>
      <c r="F21" s="41"/>
      <c r="G21" s="42"/>
      <c r="H21" s="43"/>
      <c r="I21" s="42"/>
      <c r="J21" s="42"/>
      <c r="K21" s="42"/>
      <c r="L21" s="43"/>
      <c r="M21" s="42"/>
      <c r="N21" s="44"/>
    </row>
    <row r="22" spans="2:14" s="1" customFormat="1" ht="12.75">
      <c r="B22"/>
      <c r="C22" t="s">
        <v>82</v>
      </c>
      <c r="D22"/>
      <c r="E22"/>
      <c r="F22" s="30"/>
      <c r="G22" s="30"/>
      <c r="H22" s="31"/>
      <c r="I22" s="28"/>
      <c r="J22" s="28"/>
      <c r="K22" s="30"/>
      <c r="L22" s="31"/>
      <c r="M22" s="28"/>
      <c r="N22" s="30"/>
    </row>
    <row r="23" spans="2:14" s="1" customFormat="1" ht="12.75">
      <c r="B23"/>
      <c r="C23" t="s">
        <v>116</v>
      </c>
      <c r="D23"/>
      <c r="E23"/>
      <c r="F23" s="45">
        <f>SUM(F18:F21)</f>
        <v>0</v>
      </c>
      <c r="G23" s="30"/>
      <c r="H23" s="45">
        <f>SUM(H18:H21)</f>
        <v>0</v>
      </c>
      <c r="I23" s="45">
        <f>SUM(I18:I21)</f>
        <v>0</v>
      </c>
      <c r="J23" s="45">
        <f>SUM(J18:J21)</f>
        <v>89</v>
      </c>
      <c r="K23" s="30"/>
      <c r="L23" s="45">
        <f>SUM(L18:L21)</f>
        <v>80565</v>
      </c>
      <c r="M23" s="28"/>
      <c r="N23" s="28">
        <f>SUM(F23:M23)</f>
        <v>80654</v>
      </c>
    </row>
    <row r="24" spans="2:14" s="1" customFormat="1" ht="12.75">
      <c r="B24"/>
      <c r="C24"/>
      <c r="D24"/>
      <c r="E24"/>
      <c r="F24" s="30"/>
      <c r="G24" s="30"/>
      <c r="H24" s="31"/>
      <c r="I24" s="28"/>
      <c r="J24" s="28"/>
      <c r="K24" s="30"/>
      <c r="L24" s="31"/>
      <c r="M24" s="28"/>
      <c r="N24" s="30"/>
    </row>
    <row r="25" spans="2:14" s="1" customFormat="1" ht="12.75">
      <c r="B25"/>
      <c r="C25" t="s">
        <v>83</v>
      </c>
      <c r="D25"/>
      <c r="E25"/>
      <c r="F25" s="45">
        <f>SUM(F21:F24)</f>
        <v>0</v>
      </c>
      <c r="G25" s="30"/>
      <c r="H25" s="31">
        <v>0</v>
      </c>
      <c r="I25" s="28">
        <v>0</v>
      </c>
      <c r="J25" s="28">
        <v>0</v>
      </c>
      <c r="K25" s="30"/>
      <c r="L25" s="31">
        <v>-75617</v>
      </c>
      <c r="M25" s="28"/>
      <c r="N25" s="28">
        <f>SUM(F25:M25)</f>
        <v>-75617</v>
      </c>
    </row>
    <row r="26" spans="2:14" s="1" customFormat="1" ht="12.75">
      <c r="B26"/>
      <c r="C26"/>
      <c r="D26"/>
      <c r="E26"/>
      <c r="F26" s="30"/>
      <c r="G26" s="30"/>
      <c r="H26" s="31"/>
      <c r="I26" s="28"/>
      <c r="J26" s="28"/>
      <c r="K26" s="30"/>
      <c r="L26" s="31"/>
      <c r="M26" s="28"/>
      <c r="N26" s="30"/>
    </row>
    <row r="27" spans="2:14" s="1" customFormat="1" ht="13.5" thickBot="1">
      <c r="B27" s="32" t="s">
        <v>103</v>
      </c>
      <c r="C27"/>
      <c r="D27"/>
      <c r="E27"/>
      <c r="F27" s="46">
        <f>F16+F23+F25</f>
        <v>164386</v>
      </c>
      <c r="G27" s="46"/>
      <c r="H27" s="46">
        <f>H16+H23+H25</f>
        <v>685</v>
      </c>
      <c r="I27" s="46">
        <f>I16+I23+I25</f>
        <v>1365</v>
      </c>
      <c r="J27" s="46">
        <f>J16+J23+J25</f>
        <v>161</v>
      </c>
      <c r="K27" s="46"/>
      <c r="L27" s="46">
        <f>L16+L23+L25</f>
        <v>37435</v>
      </c>
      <c r="M27" s="46"/>
      <c r="N27" s="46">
        <f>N16+N23+N25</f>
        <v>204032</v>
      </c>
    </row>
    <row r="28" spans="6:14" s="1" customFormat="1" ht="13.5" thickTop="1">
      <c r="F28" s="30"/>
      <c r="G28" s="30"/>
      <c r="H28" s="31"/>
      <c r="I28" s="28"/>
      <c r="J28" s="28"/>
      <c r="K28" s="30"/>
      <c r="L28" s="31"/>
      <c r="M28" s="28"/>
      <c r="N28" s="30"/>
    </row>
    <row r="29" spans="6:14" s="1" customFormat="1" ht="12.75">
      <c r="F29" s="30"/>
      <c r="G29" s="30"/>
      <c r="H29" s="31"/>
      <c r="I29" s="28"/>
      <c r="J29" s="28"/>
      <c r="K29" s="30"/>
      <c r="L29" s="31"/>
      <c r="M29" s="28"/>
      <c r="N29" s="30"/>
    </row>
    <row r="30" spans="2:15" s="1" customFormat="1" ht="12.75">
      <c r="B30" s="32" t="s">
        <v>101</v>
      </c>
      <c r="F30" s="28">
        <v>164386</v>
      </c>
      <c r="H30" s="31">
        <v>685</v>
      </c>
      <c r="I30" s="28">
        <v>1365</v>
      </c>
      <c r="J30" s="28">
        <v>161</v>
      </c>
      <c r="L30" s="31">
        <v>37435</v>
      </c>
      <c r="N30" s="47">
        <f>SUM(F30:M30)</f>
        <v>204032</v>
      </c>
      <c r="O30" s="50"/>
    </row>
    <row r="31" spans="6:14" s="1" customFormat="1" ht="12.75">
      <c r="F31" s="28"/>
      <c r="G31" s="28"/>
      <c r="H31" s="31"/>
      <c r="I31" s="28"/>
      <c r="J31" s="28"/>
      <c r="K31" s="28"/>
      <c r="L31" s="31"/>
      <c r="M31" s="28"/>
      <c r="N31" s="28"/>
    </row>
    <row r="32" spans="3:14" ht="12.75">
      <c r="C32" t="s">
        <v>81</v>
      </c>
      <c r="F32" s="34"/>
      <c r="G32" s="33"/>
      <c r="H32" s="35"/>
      <c r="I32" s="33"/>
      <c r="J32" s="33"/>
      <c r="K32" s="33"/>
      <c r="L32" s="35"/>
      <c r="M32" s="33"/>
      <c r="N32" s="36"/>
    </row>
    <row r="33" spans="3:14" ht="12.75">
      <c r="C33" t="s">
        <v>115</v>
      </c>
      <c r="F33" s="37">
        <v>0</v>
      </c>
      <c r="G33" s="38"/>
      <c r="H33" s="39">
        <v>0</v>
      </c>
      <c r="I33" s="38">
        <v>0</v>
      </c>
      <c r="J33" s="38">
        <v>-16</v>
      </c>
      <c r="K33" s="38"/>
      <c r="L33" s="39">
        <v>0</v>
      </c>
      <c r="M33" s="38"/>
      <c r="N33" s="40">
        <f>SUM(F33:L33)</f>
        <v>-16</v>
      </c>
    </row>
    <row r="34" spans="3:14" ht="12.75">
      <c r="C34" t="s">
        <v>93</v>
      </c>
      <c r="F34" s="37">
        <v>0</v>
      </c>
      <c r="G34" s="38"/>
      <c r="H34" s="39">
        <v>0</v>
      </c>
      <c r="I34" s="38">
        <v>0</v>
      </c>
      <c r="J34" s="38">
        <v>0</v>
      </c>
      <c r="K34" s="38"/>
      <c r="L34" s="39">
        <v>34593</v>
      </c>
      <c r="M34" s="38"/>
      <c r="N34" s="40">
        <f>SUM(F34:M34)</f>
        <v>34593</v>
      </c>
    </row>
    <row r="35" spans="6:14" ht="12.75">
      <c r="F35" s="41"/>
      <c r="G35" s="42"/>
      <c r="H35" s="43"/>
      <c r="I35" s="42"/>
      <c r="J35" s="42"/>
      <c r="K35" s="42"/>
      <c r="L35" s="43"/>
      <c r="M35" s="42"/>
      <c r="N35" s="44"/>
    </row>
    <row r="36" spans="3:14" ht="12.75">
      <c r="C36" t="s">
        <v>82</v>
      </c>
      <c r="F36" s="30"/>
      <c r="G36" s="30"/>
      <c r="H36" s="31"/>
      <c r="I36" s="28"/>
      <c r="J36" s="28"/>
      <c r="K36" s="30"/>
      <c r="L36" s="31"/>
      <c r="M36" s="28"/>
      <c r="N36" s="30"/>
    </row>
    <row r="37" spans="3:14" ht="12.75">
      <c r="C37" t="s">
        <v>116</v>
      </c>
      <c r="F37" s="45">
        <f>SUM(F32:F35)</f>
        <v>0</v>
      </c>
      <c r="G37" s="30"/>
      <c r="H37" s="45">
        <f>SUM(H32:H35)</f>
        <v>0</v>
      </c>
      <c r="I37" s="45">
        <f>SUM(I32:I35)</f>
        <v>0</v>
      </c>
      <c r="J37" s="45">
        <f>SUM(J32:J35)</f>
        <v>-16</v>
      </c>
      <c r="K37" s="30"/>
      <c r="L37" s="45">
        <f>SUM(L32:L35)</f>
        <v>34593</v>
      </c>
      <c r="M37" s="28"/>
      <c r="N37" s="28">
        <f>SUM(F37:M37)</f>
        <v>34577</v>
      </c>
    </row>
    <row r="38" spans="6:14" ht="12.75">
      <c r="F38" s="30"/>
      <c r="G38" s="30"/>
      <c r="H38" s="31"/>
      <c r="I38" s="28"/>
      <c r="J38" s="28"/>
      <c r="K38" s="30"/>
      <c r="L38" s="31"/>
      <c r="M38" s="28"/>
      <c r="N38" s="30"/>
    </row>
    <row r="39" spans="3:14" ht="12.75">
      <c r="C39" t="s">
        <v>83</v>
      </c>
      <c r="F39" s="45">
        <f>SUM(F35:F38)</f>
        <v>0</v>
      </c>
      <c r="G39" s="30"/>
      <c r="H39" s="31">
        <v>0</v>
      </c>
      <c r="I39" s="28">
        <v>0</v>
      </c>
      <c r="J39" s="28">
        <v>0</v>
      </c>
      <c r="K39" s="30"/>
      <c r="L39" s="31">
        <v>-18000</v>
      </c>
      <c r="M39" s="28"/>
      <c r="N39" s="28">
        <f>SUM(F39:M39)</f>
        <v>-18000</v>
      </c>
    </row>
    <row r="40" spans="6:14" ht="12.75">
      <c r="F40" s="30"/>
      <c r="G40" s="30"/>
      <c r="H40" s="31"/>
      <c r="I40" s="28"/>
      <c r="J40" s="28"/>
      <c r="K40" s="30"/>
      <c r="L40" s="31"/>
      <c r="M40" s="28"/>
      <c r="N40" s="30"/>
    </row>
    <row r="41" spans="2:16" ht="13.5" thickBot="1">
      <c r="B41" s="32" t="s">
        <v>114</v>
      </c>
      <c r="F41" s="46">
        <f>F30+F37+F39</f>
        <v>164386</v>
      </c>
      <c r="G41" s="46"/>
      <c r="H41" s="46">
        <f aca="true" t="shared" si="0" ref="H41:N41">H30+H37+H39</f>
        <v>685</v>
      </c>
      <c r="I41" s="46">
        <f t="shared" si="0"/>
        <v>1365</v>
      </c>
      <c r="J41" s="46">
        <f t="shared" si="0"/>
        <v>145</v>
      </c>
      <c r="K41" s="46"/>
      <c r="L41" s="46">
        <f t="shared" si="0"/>
        <v>54028</v>
      </c>
      <c r="M41" s="46"/>
      <c r="N41" s="46">
        <f t="shared" si="0"/>
        <v>220609</v>
      </c>
      <c r="P41" s="6"/>
    </row>
    <row r="42" spans="7:13" ht="13.5" thickTop="1">
      <c r="G42" s="1"/>
      <c r="H42" s="11"/>
      <c r="I42" s="16"/>
      <c r="J42" s="12"/>
      <c r="K42" s="1"/>
      <c r="L42" s="11"/>
      <c r="M42" s="16"/>
    </row>
    <row r="47" ht="9" customHeight="1"/>
  </sheetData>
  <mergeCells count="2">
    <mergeCell ref="F9:J9"/>
    <mergeCell ref="F8:N8"/>
  </mergeCells>
  <printOptions horizontalCentered="1"/>
  <pageMargins left="0.75" right="0.75" top="0.75" bottom="0.5" header="0.5" footer="0.5"/>
  <pageSetup fitToHeight="1" fitToWidth="1"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Amway (Malaysia)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Amway (Malaysia) Sdn Bhd</dc:creator>
  <cp:keywords/>
  <dc:description/>
  <cp:lastModifiedBy>Amway (Malaysia) Sdn Bhd</cp:lastModifiedBy>
  <cp:lastPrinted>2007-08-13T03:04:00Z</cp:lastPrinted>
  <dcterms:created xsi:type="dcterms:W3CDTF">2003-07-08T10:45:44Z</dcterms:created>
  <dcterms:modified xsi:type="dcterms:W3CDTF">2007-08-20T02:50:15Z</dcterms:modified>
  <cp:category/>
  <cp:version/>
  <cp:contentType/>
  <cp:contentStatus/>
</cp:coreProperties>
</file>